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395" windowHeight="3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<sst xmlns="http://schemas.openxmlformats.org/spreadsheetml/2006/main" count="162" uniqueCount="15">
  <si>
    <t>Thrust (lbf)</t>
  </si>
  <si>
    <t>Throat Area (in2)</t>
  </si>
  <si>
    <t>Diameter (in)</t>
  </si>
  <si>
    <t>Radius</t>
  </si>
  <si>
    <t>Factor</t>
  </si>
  <si>
    <t>Notes</t>
  </si>
  <si>
    <t>=</t>
  </si>
  <si>
    <t>BASELINE</t>
  </si>
  <si>
    <t>Scaledown</t>
  </si>
  <si>
    <t>Scaleup</t>
  </si>
  <si>
    <t>aka</t>
  </si>
  <si>
    <t>scaledown</t>
  </si>
  <si>
    <t>scaleup</t>
  </si>
  <si>
    <t>Thrust Scaledown</t>
  </si>
  <si>
    <t>Scale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</si>
</sst>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b/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6" fontId="20" fillId="26" borderId="0" xfId="39" applyNumberFormat="1" applyAlignment="1">
      <alignment horizontal="center"/>
    </xf>
    <xf numFmtId="166" fontId="24" fillId="29" borderId="0" xfId="47" applyNumberFormat="1" applyAlignment="1">
      <alignment horizontal="center"/>
    </xf>
    <xf numFmtId="166" fontId="19" fillId="21" borderId="0" xfId="34" applyNumberFormat="1" applyAlignment="1">
      <alignment horizontal="center"/>
    </xf>
    <xf numFmtId="0" fontId="19" fillId="21" borderId="0" xfId="34" applyNumberFormat="1" applyAlignment="1">
      <alignment horizontal="center"/>
    </xf>
    <xf numFmtId="49" fontId="19" fillId="17" borderId="0" xfId="30" applyNumberFormat="1" applyAlignment="1">
      <alignment horizontal="center"/>
    </xf>
    <xf numFmtId="0" fontId="0" fillId="11" borderId="0" xfId="24" applyAlignment="1">
      <alignment horizontal="center"/>
    </xf>
    <xf numFmtId="0" fontId="19" fillId="17" borderId="0" xfId="30" applyAlignment="1">
      <alignment/>
    </xf>
    <xf numFmtId="0" fontId="0" fillId="11" borderId="0" xfId="24" applyAlignment="1">
      <alignment/>
    </xf>
    <xf numFmtId="9" fontId="19" fillId="23" borderId="0" xfId="36" applyNumberFormat="1" applyAlignment="1">
      <alignment/>
    </xf>
    <xf numFmtId="0" fontId="35" fillId="31" borderId="0" xfId="54" applyFont="1" applyAlignment="1">
      <alignment/>
    </xf>
    <xf numFmtId="0" fontId="35" fillId="31" borderId="0" xfId="54" applyFont="1" applyAlignment="1">
      <alignment horizontal="center"/>
    </xf>
    <xf numFmtId="49" fontId="0" fillId="10" borderId="0" xfId="23" applyNumberFormat="1" applyAlignment="1">
      <alignment horizontal="center"/>
    </xf>
    <xf numFmtId="3" fontId="19" fillId="22" borderId="0" xfId="35" applyNumberFormat="1" applyAlignment="1">
      <alignment horizontal="center"/>
    </xf>
    <xf numFmtId="3" fontId="0" fillId="10" borderId="0" xfId="23" applyNumberFormat="1" applyAlignment="1">
      <alignment horizontal="center"/>
    </xf>
    <xf numFmtId="164" fontId="19" fillId="20" borderId="0" xfId="33" applyNumberFormat="1" applyAlignment="1">
      <alignment horizontal="center"/>
    </xf>
    <xf numFmtId="164" fontId="19" fillId="24" borderId="0" xfId="37" applyNumberFormat="1" applyAlignment="1">
      <alignment horizontal="center"/>
    </xf>
    <xf numFmtId="0" fontId="0" fillId="10" borderId="0" xfId="23" applyAlignment="1">
      <alignment horizontal="center"/>
    </xf>
    <xf numFmtId="165" fontId="0" fillId="10" borderId="0" xfId="23" applyNumberFormat="1" applyAlignment="1">
      <alignment horizontal="center"/>
    </xf>
    <xf numFmtId="0" fontId="19" fillId="17" borderId="0" xfId="30" applyAlignment="1">
      <alignment horizontal="center"/>
    </xf>
    <xf numFmtId="165" fontId="19" fillId="17" borderId="0" xfId="30" applyNumberFormat="1" applyAlignment="1">
      <alignment horizontal="center"/>
    </xf>
    <xf numFmtId="0" fontId="35" fillId="31" borderId="0" xfId="54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5" sqref="F5"/>
    </sheetView>
  </sheetViews>
  <sheetFormatPr defaultColWidth="9.140625" defaultRowHeight="15"/>
  <cols>
    <col min="1" max="1" width="10.8515625" style="1" bestFit="1" customWidth="1"/>
    <col min="2" max="2" width="16.00390625" style="0" bestFit="1" customWidth="1"/>
    <col min="3" max="3" width="12.8515625" style="0" bestFit="1" customWidth="1"/>
    <col min="4" max="4" width="6.8515625" style="0" bestFit="1" customWidth="1"/>
    <col min="5" max="5" width="2.00390625" style="1" bestFit="1" customWidth="1"/>
    <col min="6" max="6" width="6.421875" style="1" bestFit="1" customWidth="1"/>
    <col min="7" max="7" width="10.57421875" style="1" bestFit="1" customWidth="1"/>
    <col min="8" max="8" width="4.00390625" style="0" bestFit="1" customWidth="1"/>
    <col min="9" max="9" width="6.140625" style="0" bestFit="1" customWidth="1"/>
    <col min="10" max="10" width="10.421875" style="1" bestFit="1" customWidth="1"/>
    <col min="11" max="11" width="10.421875" style="1" customWidth="1"/>
    <col min="12" max="12" width="16.7109375" style="1" bestFit="1" customWidth="1"/>
    <col min="13" max="13" width="9.28125" style="0" bestFit="1" customWidth="1"/>
    <col min="14" max="14" width="4.00390625" style="0" bestFit="1" customWidth="1"/>
  </cols>
  <sheetData>
    <row r="1" spans="1:12" ht="15">
      <c r="A1" s="12" t="s">
        <v>0</v>
      </c>
      <c r="B1" s="11" t="s">
        <v>1</v>
      </c>
      <c r="C1" s="11" t="s">
        <v>2</v>
      </c>
      <c r="D1" s="11" t="s">
        <v>3</v>
      </c>
      <c r="E1" s="12"/>
      <c r="F1" s="12" t="s">
        <v>4</v>
      </c>
      <c r="G1" s="22" t="s">
        <v>5</v>
      </c>
      <c r="H1" s="22"/>
      <c r="I1" s="22"/>
      <c r="J1" s="22"/>
      <c r="K1" s="12" t="s">
        <v>14</v>
      </c>
      <c r="L1" s="12" t="s">
        <v>13</v>
      </c>
    </row>
    <row r="2" spans="1:12" ht="15">
      <c r="A2" s="14">
        <v>872837</v>
      </c>
      <c r="B2" s="2">
        <f>PI()*(D2^2)</f>
        <v>289.5291789548354</v>
      </c>
      <c r="C2" s="2">
        <f>$C$22*F2</f>
        <v>19.200000000000003</v>
      </c>
      <c r="D2" s="2">
        <f>C2/2</f>
        <v>9.600000000000001</v>
      </c>
      <c r="E2" s="4" t="s">
        <v>6</v>
      </c>
      <c r="F2" s="5">
        <f aca="true" t="shared" si="0" ref="F2:F17">F3+0.25</f>
        <v>6</v>
      </c>
      <c r="G2" s="6" t="s">
        <v>9</v>
      </c>
      <c r="H2" s="8" t="s">
        <v>10</v>
      </c>
      <c r="I2" s="10">
        <f aca="true" t="shared" si="1" ref="I2:I20">C2/$C$22</f>
        <v>6.000000000000001</v>
      </c>
      <c r="J2" s="20" t="s">
        <v>12</v>
      </c>
      <c r="K2" s="21">
        <f aca="true" t="shared" si="2" ref="K2:K20">C2/$C$22</f>
        <v>6.000000000000001</v>
      </c>
      <c r="L2" s="16">
        <f aca="true" t="shared" si="3" ref="L2:L18">A2/$A$22</f>
        <v>36.002186107902986</v>
      </c>
    </row>
    <row r="3" spans="1:12" ht="15">
      <c r="A3" s="14">
        <v>801615</v>
      </c>
      <c r="B3" s="2">
        <f>PI()*(D3^2)</f>
        <v>265.90440219984015</v>
      </c>
      <c r="C3" s="2">
        <f>$C$22*F3</f>
        <v>18.400000000000002</v>
      </c>
      <c r="D3" s="2">
        <f>C3/2</f>
        <v>9.200000000000001</v>
      </c>
      <c r="E3" s="4" t="s">
        <v>6</v>
      </c>
      <c r="F3" s="5">
        <f t="shared" si="0"/>
        <v>5.75</v>
      </c>
      <c r="G3" s="6" t="s">
        <v>9</v>
      </c>
      <c r="H3" s="8" t="s">
        <v>10</v>
      </c>
      <c r="I3" s="10">
        <f t="shared" si="1"/>
        <v>5.75</v>
      </c>
      <c r="J3" s="20" t="s">
        <v>12</v>
      </c>
      <c r="K3" s="21">
        <f t="shared" si="2"/>
        <v>5.75</v>
      </c>
      <c r="L3" s="16">
        <f t="shared" si="3"/>
        <v>33.06446955947863</v>
      </c>
    </row>
    <row r="4" spans="1:12" ht="15">
      <c r="A4" s="14">
        <v>733426</v>
      </c>
      <c r="B4" s="2">
        <f>PI()*(D4^2)</f>
        <v>243.28493509399362</v>
      </c>
      <c r="C4" s="2">
        <f>$C$22*F4</f>
        <v>17.6</v>
      </c>
      <c r="D4" s="2">
        <f>C4/2</f>
        <v>8.8</v>
      </c>
      <c r="E4" s="4" t="s">
        <v>6</v>
      </c>
      <c r="F4" s="5">
        <f t="shared" si="0"/>
        <v>5.5</v>
      </c>
      <c r="G4" s="6" t="s">
        <v>9</v>
      </c>
      <c r="H4" s="8" t="s">
        <v>10</v>
      </c>
      <c r="I4" s="10">
        <f t="shared" si="1"/>
        <v>5.5</v>
      </c>
      <c r="J4" s="20" t="s">
        <v>12</v>
      </c>
      <c r="K4" s="21">
        <f t="shared" si="2"/>
        <v>5.5</v>
      </c>
      <c r="L4" s="16">
        <f t="shared" si="3"/>
        <v>30.25185612935159</v>
      </c>
    </row>
    <row r="5" spans="1:12" ht="15">
      <c r="A5" s="14">
        <v>668266</v>
      </c>
      <c r="B5" s="2">
        <f>PI()*(D5^2)</f>
        <v>221.6707776372958</v>
      </c>
      <c r="C5" s="2">
        <f>$C$22*F5</f>
        <v>16.8</v>
      </c>
      <c r="D5" s="2">
        <f>C5/2</f>
        <v>8.4</v>
      </c>
      <c r="E5" s="4" t="s">
        <v>6</v>
      </c>
      <c r="F5" s="5">
        <f t="shared" si="0"/>
        <v>5.25</v>
      </c>
      <c r="G5" s="6" t="s">
        <v>9</v>
      </c>
      <c r="H5" s="8" t="s">
        <v>10</v>
      </c>
      <c r="I5" s="10">
        <f t="shared" si="1"/>
        <v>5.25</v>
      </c>
      <c r="J5" s="20" t="s">
        <v>12</v>
      </c>
      <c r="K5" s="21">
        <f t="shared" si="2"/>
        <v>5.25</v>
      </c>
      <c r="L5" s="16">
        <f t="shared" si="3"/>
        <v>27.564180828246165</v>
      </c>
    </row>
    <row r="6" spans="1:12" ht="15">
      <c r="A6" s="14">
        <v>606137</v>
      </c>
      <c r="B6" s="2">
        <f aca="true" t="shared" si="4" ref="B6:B13">PI()*(D6^2)</f>
        <v>201.06192982974676</v>
      </c>
      <c r="C6" s="2">
        <f aca="true" t="shared" si="5" ref="C6:C14">$C$22*F6</f>
        <v>16</v>
      </c>
      <c r="D6" s="2">
        <f aca="true" t="shared" si="6" ref="D6:D21">C6/2</f>
        <v>8</v>
      </c>
      <c r="E6" s="4" t="s">
        <v>6</v>
      </c>
      <c r="F6" s="5">
        <f t="shared" si="0"/>
        <v>5</v>
      </c>
      <c r="G6" s="6" t="s">
        <v>9</v>
      </c>
      <c r="H6" s="8" t="s">
        <v>10</v>
      </c>
      <c r="I6" s="10">
        <f t="shared" si="1"/>
        <v>5</v>
      </c>
      <c r="J6" s="20" t="s">
        <v>12</v>
      </c>
      <c r="K6" s="21">
        <f t="shared" si="2"/>
        <v>5</v>
      </c>
      <c r="L6" s="16">
        <f t="shared" si="3"/>
        <v>25.0015261508002</v>
      </c>
    </row>
    <row r="7" spans="1:12" ht="15">
      <c r="A7" s="14">
        <v>547037</v>
      </c>
      <c r="B7" s="2">
        <f t="shared" si="4"/>
        <v>181.45839167134648</v>
      </c>
      <c r="C7" s="2">
        <f t="shared" si="5"/>
        <v>15.200000000000001</v>
      </c>
      <c r="D7" s="2">
        <f t="shared" si="6"/>
        <v>7.6000000000000005</v>
      </c>
      <c r="E7" s="4" t="s">
        <v>6</v>
      </c>
      <c r="F7" s="5">
        <f t="shared" si="0"/>
        <v>4.75</v>
      </c>
      <c r="G7" s="6" t="s">
        <v>9</v>
      </c>
      <c r="H7" s="8" t="s">
        <v>10</v>
      </c>
      <c r="I7" s="10">
        <f t="shared" si="1"/>
        <v>4.75</v>
      </c>
      <c r="J7" s="20" t="s">
        <v>12</v>
      </c>
      <c r="K7" s="21">
        <f t="shared" si="2"/>
        <v>4.75</v>
      </c>
      <c r="L7" s="16">
        <f t="shared" si="3"/>
        <v>22.563809602375844</v>
      </c>
    </row>
    <row r="8" spans="1:12" ht="15">
      <c r="A8" s="14">
        <v>490970</v>
      </c>
      <c r="B8" s="2">
        <f t="shared" si="4"/>
        <v>162.8601631620949</v>
      </c>
      <c r="C8" s="2">
        <f t="shared" si="5"/>
        <v>14.4</v>
      </c>
      <c r="D8" s="2">
        <f t="shared" si="6"/>
        <v>7.2</v>
      </c>
      <c r="E8" s="4" t="s">
        <v>6</v>
      </c>
      <c r="F8" s="5">
        <f t="shared" si="0"/>
        <v>4.5</v>
      </c>
      <c r="G8" s="6" t="s">
        <v>9</v>
      </c>
      <c r="H8" s="8" t="s">
        <v>10</v>
      </c>
      <c r="I8" s="10">
        <f t="shared" si="1"/>
        <v>4.5</v>
      </c>
      <c r="J8" s="20" t="s">
        <v>12</v>
      </c>
      <c r="K8" s="21">
        <f t="shared" si="2"/>
        <v>4.5</v>
      </c>
      <c r="L8" s="16">
        <f t="shared" si="3"/>
        <v>20.251196172248804</v>
      </c>
    </row>
    <row r="9" spans="1:12" ht="15">
      <c r="A9" s="14">
        <v>437933</v>
      </c>
      <c r="B9" s="2">
        <f t="shared" si="4"/>
        <v>145.26724430199206</v>
      </c>
      <c r="C9" s="2">
        <f t="shared" si="5"/>
        <v>13.600000000000001</v>
      </c>
      <c r="D9" s="2">
        <f t="shared" si="6"/>
        <v>6.800000000000001</v>
      </c>
      <c r="E9" s="4" t="s">
        <v>6</v>
      </c>
      <c r="F9" s="5">
        <f t="shared" si="0"/>
        <v>4.25</v>
      </c>
      <c r="G9" s="6" t="s">
        <v>9</v>
      </c>
      <c r="H9" s="8" t="s">
        <v>10</v>
      </c>
      <c r="I9" s="10">
        <f t="shared" si="1"/>
        <v>4.25</v>
      </c>
      <c r="J9" s="20" t="s">
        <v>12</v>
      </c>
      <c r="K9" s="21">
        <f t="shared" si="2"/>
        <v>4.25</v>
      </c>
      <c r="L9" s="16">
        <f t="shared" si="3"/>
        <v>18.0635621184623</v>
      </c>
    </row>
    <row r="10" spans="1:12" ht="15">
      <c r="A10" s="14">
        <v>387928</v>
      </c>
      <c r="B10" s="2">
        <f t="shared" si="4"/>
        <v>128.67963509103794</v>
      </c>
      <c r="C10" s="2">
        <f t="shared" si="5"/>
        <v>12.8</v>
      </c>
      <c r="D10" s="2">
        <f t="shared" si="6"/>
        <v>6.4</v>
      </c>
      <c r="E10" s="4" t="s">
        <v>6</v>
      </c>
      <c r="F10" s="5">
        <f t="shared" si="0"/>
        <v>4</v>
      </c>
      <c r="G10" s="6" t="s">
        <v>9</v>
      </c>
      <c r="H10" s="8" t="s">
        <v>10</v>
      </c>
      <c r="I10" s="10">
        <f t="shared" si="1"/>
        <v>4</v>
      </c>
      <c r="J10" s="20" t="s">
        <v>12</v>
      </c>
      <c r="K10" s="21">
        <f t="shared" si="2"/>
        <v>4</v>
      </c>
      <c r="L10" s="16">
        <f t="shared" si="3"/>
        <v>16.000989935654182</v>
      </c>
    </row>
    <row r="11" spans="1:12" ht="15">
      <c r="A11" s="14">
        <v>340951</v>
      </c>
      <c r="B11" s="2">
        <f t="shared" si="4"/>
        <v>113.09733552923255</v>
      </c>
      <c r="C11" s="2">
        <f t="shared" si="5"/>
        <v>12</v>
      </c>
      <c r="D11" s="2">
        <f t="shared" si="6"/>
        <v>6</v>
      </c>
      <c r="E11" s="4" t="s">
        <v>6</v>
      </c>
      <c r="F11" s="5">
        <f t="shared" si="0"/>
        <v>3.75</v>
      </c>
      <c r="G11" s="6" t="s">
        <v>9</v>
      </c>
      <c r="H11" s="8" t="s">
        <v>10</v>
      </c>
      <c r="I11" s="10">
        <f t="shared" si="1"/>
        <v>3.75</v>
      </c>
      <c r="J11" s="20" t="s">
        <v>12</v>
      </c>
      <c r="K11" s="21">
        <f t="shared" si="2"/>
        <v>3.75</v>
      </c>
      <c r="L11" s="16">
        <f t="shared" si="3"/>
        <v>14.063314634548755</v>
      </c>
    </row>
    <row r="12" spans="1:12" ht="15">
      <c r="A12" s="14">
        <v>297006</v>
      </c>
      <c r="B12" s="2">
        <f t="shared" si="4"/>
        <v>98.52034561657594</v>
      </c>
      <c r="C12" s="2">
        <f t="shared" si="5"/>
        <v>11.200000000000001</v>
      </c>
      <c r="D12" s="2">
        <f t="shared" si="6"/>
        <v>5.6000000000000005</v>
      </c>
      <c r="E12" s="4" t="s">
        <v>6</v>
      </c>
      <c r="F12" s="5">
        <f t="shared" si="0"/>
        <v>3.5</v>
      </c>
      <c r="G12" s="6" t="s">
        <v>9</v>
      </c>
      <c r="H12" s="8" t="s">
        <v>10</v>
      </c>
      <c r="I12" s="10">
        <f t="shared" si="1"/>
        <v>3.5</v>
      </c>
      <c r="J12" s="20" t="s">
        <v>12</v>
      </c>
      <c r="K12" s="21">
        <f t="shared" si="2"/>
        <v>3.5</v>
      </c>
      <c r="L12" s="16">
        <f t="shared" si="3"/>
        <v>12.250701204421713</v>
      </c>
    </row>
    <row r="13" spans="1:12" ht="15">
      <c r="A13" s="14">
        <v>256093</v>
      </c>
      <c r="B13" s="2">
        <f t="shared" si="4"/>
        <v>84.94866535306801</v>
      </c>
      <c r="C13" s="2">
        <f t="shared" si="5"/>
        <v>10.4</v>
      </c>
      <c r="D13" s="2">
        <f t="shared" si="6"/>
        <v>5.2</v>
      </c>
      <c r="E13" s="4" t="s">
        <v>6</v>
      </c>
      <c r="F13" s="5">
        <f t="shared" si="0"/>
        <v>3.25</v>
      </c>
      <c r="G13" s="6" t="s">
        <v>9</v>
      </c>
      <c r="H13" s="8" t="s">
        <v>10</v>
      </c>
      <c r="I13" s="10">
        <f t="shared" si="1"/>
        <v>3.25</v>
      </c>
      <c r="J13" s="20" t="s">
        <v>12</v>
      </c>
      <c r="K13" s="21">
        <f t="shared" si="2"/>
        <v>3.25</v>
      </c>
      <c r="L13" s="16">
        <f t="shared" si="3"/>
        <v>10.563149645273057</v>
      </c>
    </row>
    <row r="14" spans="1:12" ht="15">
      <c r="A14" s="14">
        <v>218208</v>
      </c>
      <c r="B14" s="2">
        <f aca="true" t="shared" si="7" ref="B14:B21">PI()*(D14^2)</f>
        <v>72.38229473870885</v>
      </c>
      <c r="C14" s="2">
        <f t="shared" si="5"/>
        <v>9.600000000000001</v>
      </c>
      <c r="D14" s="2">
        <f t="shared" si="6"/>
        <v>4.800000000000001</v>
      </c>
      <c r="E14" s="4"/>
      <c r="F14" s="5">
        <f t="shared" si="0"/>
        <v>3</v>
      </c>
      <c r="G14" s="6" t="s">
        <v>9</v>
      </c>
      <c r="H14" s="8" t="s">
        <v>10</v>
      </c>
      <c r="I14" s="10">
        <f t="shared" si="1"/>
        <v>3.0000000000000004</v>
      </c>
      <c r="J14" s="20" t="s">
        <v>12</v>
      </c>
      <c r="K14" s="21">
        <f t="shared" si="2"/>
        <v>3.0000000000000004</v>
      </c>
      <c r="L14" s="16">
        <f t="shared" si="3"/>
        <v>9.000494967827091</v>
      </c>
    </row>
    <row r="15" spans="1:12" ht="15">
      <c r="A15" s="14">
        <v>183355</v>
      </c>
      <c r="B15" s="2">
        <f t="shared" si="7"/>
        <v>60.821233773498406</v>
      </c>
      <c r="C15" s="2">
        <f aca="true" t="shared" si="8" ref="C15:C20">$C$22*F15</f>
        <v>8.8</v>
      </c>
      <c r="D15" s="2">
        <f t="shared" si="6"/>
        <v>4.4</v>
      </c>
      <c r="E15" s="4"/>
      <c r="F15" s="5">
        <f t="shared" si="0"/>
        <v>2.75</v>
      </c>
      <c r="G15" s="6" t="s">
        <v>9</v>
      </c>
      <c r="H15" s="8" t="s">
        <v>10</v>
      </c>
      <c r="I15" s="10">
        <f t="shared" si="1"/>
        <v>2.75</v>
      </c>
      <c r="J15" s="20" t="s">
        <v>12</v>
      </c>
      <c r="K15" s="21">
        <f t="shared" si="2"/>
        <v>2.75</v>
      </c>
      <c r="L15" s="16">
        <f t="shared" si="3"/>
        <v>7.562902161359512</v>
      </c>
    </row>
    <row r="16" spans="1:12" ht="15">
      <c r="A16" s="14">
        <v>151532</v>
      </c>
      <c r="B16" s="2">
        <f t="shared" si="7"/>
        <v>50.26548245743669</v>
      </c>
      <c r="C16" s="2">
        <f t="shared" si="8"/>
        <v>8</v>
      </c>
      <c r="D16" s="2">
        <f t="shared" si="6"/>
        <v>4</v>
      </c>
      <c r="E16" s="4"/>
      <c r="F16" s="5">
        <f t="shared" si="0"/>
        <v>2.5</v>
      </c>
      <c r="G16" s="6" t="s">
        <v>9</v>
      </c>
      <c r="H16" s="8" t="s">
        <v>10</v>
      </c>
      <c r="I16" s="10">
        <f t="shared" si="1"/>
        <v>2.5</v>
      </c>
      <c r="J16" s="20" t="s">
        <v>12</v>
      </c>
      <c r="K16" s="21">
        <f t="shared" si="2"/>
        <v>2.5</v>
      </c>
      <c r="L16" s="16">
        <f t="shared" si="3"/>
        <v>6.2502887312324695</v>
      </c>
    </row>
    <row r="17" spans="1:12" ht="15">
      <c r="A17" s="14">
        <v>122742</v>
      </c>
      <c r="B17" s="2">
        <f t="shared" si="7"/>
        <v>40.71504079052372</v>
      </c>
      <c r="C17" s="2">
        <f t="shared" si="8"/>
        <v>7.2</v>
      </c>
      <c r="D17" s="2">
        <f t="shared" si="6"/>
        <v>3.6</v>
      </c>
      <c r="E17" s="4"/>
      <c r="F17" s="5">
        <f t="shared" si="0"/>
        <v>2.25</v>
      </c>
      <c r="G17" s="6" t="s">
        <v>9</v>
      </c>
      <c r="H17" s="8" t="s">
        <v>10</v>
      </c>
      <c r="I17" s="10">
        <f t="shared" si="1"/>
        <v>2.25</v>
      </c>
      <c r="J17" s="20" t="s">
        <v>12</v>
      </c>
      <c r="K17" s="21">
        <f t="shared" si="2"/>
        <v>2.25</v>
      </c>
      <c r="L17" s="16">
        <f t="shared" si="3"/>
        <v>5.062778419402739</v>
      </c>
    </row>
    <row r="18" spans="1:12" ht="15">
      <c r="A18" s="14">
        <v>96982</v>
      </c>
      <c r="B18" s="2">
        <f t="shared" si="7"/>
        <v>32.169908772759484</v>
      </c>
      <c r="C18" s="2">
        <f t="shared" si="8"/>
        <v>6.4</v>
      </c>
      <c r="D18" s="2">
        <f t="shared" si="6"/>
        <v>3.2</v>
      </c>
      <c r="E18" s="4"/>
      <c r="F18" s="5">
        <f>F19+0.25</f>
        <v>2</v>
      </c>
      <c r="G18" s="6" t="s">
        <v>9</v>
      </c>
      <c r="H18" s="8" t="s">
        <v>10</v>
      </c>
      <c r="I18" s="10">
        <f t="shared" si="1"/>
        <v>2</v>
      </c>
      <c r="J18" s="20" t="s">
        <v>12</v>
      </c>
      <c r="K18" s="21">
        <f t="shared" si="2"/>
        <v>2</v>
      </c>
      <c r="L18" s="16">
        <f t="shared" si="3"/>
        <v>4.000247483913546</v>
      </c>
    </row>
    <row r="19" spans="1:12" ht="15">
      <c r="A19" s="14">
        <v>74251</v>
      </c>
      <c r="B19" s="2">
        <f t="shared" si="7"/>
        <v>24.630086404143984</v>
      </c>
      <c r="C19" s="2">
        <f t="shared" si="8"/>
        <v>5.6000000000000005</v>
      </c>
      <c r="D19" s="2">
        <f t="shared" si="6"/>
        <v>2.8000000000000003</v>
      </c>
      <c r="E19" s="4"/>
      <c r="F19" s="5">
        <f>F20+0.25</f>
        <v>1.75</v>
      </c>
      <c r="G19" s="6" t="s">
        <v>9</v>
      </c>
      <c r="H19" s="8" t="s">
        <v>10</v>
      </c>
      <c r="I19" s="10">
        <f t="shared" si="1"/>
        <v>1.75</v>
      </c>
      <c r="J19" s="20" t="s">
        <v>12</v>
      </c>
      <c r="K19" s="21">
        <f t="shared" si="2"/>
        <v>1.75</v>
      </c>
      <c r="L19" s="16">
        <f>A19/$A$22</f>
        <v>3.062654677445966</v>
      </c>
    </row>
    <row r="20" spans="1:12" ht="15">
      <c r="A20" s="14">
        <v>54553</v>
      </c>
      <c r="B20" s="2">
        <f t="shared" si="7"/>
        <v>18.095573684677213</v>
      </c>
      <c r="C20" s="2">
        <f t="shared" si="8"/>
        <v>4.800000000000001</v>
      </c>
      <c r="D20" s="2">
        <f t="shared" si="6"/>
        <v>2.4000000000000004</v>
      </c>
      <c r="E20" s="4"/>
      <c r="F20" s="5">
        <f>F21+0.25</f>
        <v>1.5</v>
      </c>
      <c r="G20" s="6" t="s">
        <v>9</v>
      </c>
      <c r="H20" s="8" t="s">
        <v>10</v>
      </c>
      <c r="I20" s="10">
        <f t="shared" si="1"/>
        <v>1.5000000000000002</v>
      </c>
      <c r="J20" s="20" t="s">
        <v>12</v>
      </c>
      <c r="K20" s="21">
        <f t="shared" si="2"/>
        <v>1.5000000000000002</v>
      </c>
      <c r="L20" s="16">
        <f>A20/$A$22</f>
        <v>2.250164989275697</v>
      </c>
    </row>
    <row r="21" spans="1:12" ht="15">
      <c r="A21" s="14">
        <v>37882</v>
      </c>
      <c r="B21" s="2">
        <f t="shared" si="7"/>
        <v>12.566370614359172</v>
      </c>
      <c r="C21" s="2">
        <f>$C$22*F21</f>
        <v>4</v>
      </c>
      <c r="D21" s="2">
        <f t="shared" si="6"/>
        <v>2</v>
      </c>
      <c r="E21" s="4"/>
      <c r="F21" s="5">
        <v>1.25</v>
      </c>
      <c r="G21" s="6" t="s">
        <v>9</v>
      </c>
      <c r="H21" s="8" t="s">
        <v>10</v>
      </c>
      <c r="I21" s="10">
        <f>C21/$C$22</f>
        <v>1.25</v>
      </c>
      <c r="J21" s="20" t="s">
        <v>12</v>
      </c>
      <c r="K21" s="21">
        <f>C21/$C$22</f>
        <v>1.25</v>
      </c>
      <c r="L21" s="16">
        <f>A21/$A$22</f>
        <v>1.5625309354891932</v>
      </c>
    </row>
    <row r="22" spans="1:12" ht="15">
      <c r="A22" s="15">
        <v>24244</v>
      </c>
      <c r="B22" s="2">
        <f>PI()*(D22^2)</f>
        <v>8.042477193189871</v>
      </c>
      <c r="C22" s="3">
        <v>3.2</v>
      </c>
      <c r="D22" s="2">
        <f>C22/2</f>
        <v>1.6</v>
      </c>
      <c r="E22" s="4" t="s">
        <v>6</v>
      </c>
      <c r="F22" s="5">
        <v>0</v>
      </c>
      <c r="G22" s="13" t="s">
        <v>7</v>
      </c>
      <c r="H22" s="18"/>
      <c r="I22" s="18"/>
      <c r="J22" s="18"/>
      <c r="K22" s="19">
        <v>1</v>
      </c>
      <c r="L22" s="18">
        <v>1</v>
      </c>
    </row>
    <row r="23" spans="1:12" ht="15">
      <c r="A23" s="14">
        <v>15516</v>
      </c>
      <c r="B23" s="2">
        <f>PI()*(D23^2)</f>
        <v>5.147185403641517</v>
      </c>
      <c r="C23" s="2">
        <f>$C$22/F23</f>
        <v>2.56</v>
      </c>
      <c r="D23" s="2">
        <f>C23/2</f>
        <v>1.28</v>
      </c>
      <c r="E23" s="4" t="s">
        <v>6</v>
      </c>
      <c r="F23" s="5">
        <v>1.25</v>
      </c>
      <c r="G23" s="7" t="s">
        <v>8</v>
      </c>
      <c r="H23" s="9" t="s">
        <v>10</v>
      </c>
      <c r="I23" s="10">
        <f>$C$22/C23</f>
        <v>1.25</v>
      </c>
      <c r="J23" s="7" t="s">
        <v>11</v>
      </c>
      <c r="K23" s="21">
        <f>C23/$C$22</f>
        <v>0.7999999999999999</v>
      </c>
      <c r="L23" s="17">
        <f>A23/$A$22</f>
        <v>0.6399934004289721</v>
      </c>
    </row>
    <row r="24" spans="1:12" ht="15">
      <c r="A24" s="14">
        <v>10774</v>
      </c>
      <c r="B24" s="2">
        <f aca="true" t="shared" si="9" ref="B24:B42">PI()*(D24^2)</f>
        <v>3.574434308084387</v>
      </c>
      <c r="C24" s="2">
        <f aca="true" t="shared" si="10" ref="C24:C42">$C$22/F24</f>
        <v>2.1333333333333333</v>
      </c>
      <c r="D24" s="2">
        <f aca="true" t="shared" si="11" ref="D24:D42">C24/2</f>
        <v>1.0666666666666667</v>
      </c>
      <c r="E24" s="4" t="s">
        <v>6</v>
      </c>
      <c r="F24" s="5">
        <f aca="true" t="shared" si="12" ref="F24:F42">F23+0.25</f>
        <v>1.5</v>
      </c>
      <c r="G24" s="7" t="s">
        <v>8</v>
      </c>
      <c r="H24" s="9" t="s">
        <v>10</v>
      </c>
      <c r="I24" s="10">
        <f aca="true" t="shared" si="13" ref="I24:I42">$C$22/C24</f>
        <v>1.5</v>
      </c>
      <c r="J24" s="7" t="s">
        <v>11</v>
      </c>
      <c r="K24" s="21">
        <f aca="true" t="shared" si="14" ref="K24:K42">C24/$C$22</f>
        <v>0.6666666666666666</v>
      </c>
      <c r="L24" s="17">
        <f>A24/$A$22</f>
        <v>0.44439861409008413</v>
      </c>
    </row>
    <row r="25" spans="1:12" ht="15">
      <c r="A25" s="14">
        <v>7916</v>
      </c>
      <c r="B25" s="2">
        <f t="shared" si="9"/>
        <v>2.6261150018579174</v>
      </c>
      <c r="C25" s="2">
        <f t="shared" si="10"/>
        <v>1.8285714285714287</v>
      </c>
      <c r="D25" s="2">
        <f t="shared" si="11"/>
        <v>0.9142857142857144</v>
      </c>
      <c r="E25" s="4" t="s">
        <v>6</v>
      </c>
      <c r="F25" s="5">
        <f t="shared" si="12"/>
        <v>1.75</v>
      </c>
      <c r="G25" s="7" t="s">
        <v>8</v>
      </c>
      <c r="H25" s="9" t="s">
        <v>10</v>
      </c>
      <c r="I25" s="10">
        <f t="shared" si="13"/>
        <v>1.75</v>
      </c>
      <c r="J25" s="7" t="s">
        <v>11</v>
      </c>
      <c r="K25" s="21">
        <f t="shared" si="14"/>
        <v>0.5714285714285714</v>
      </c>
      <c r="L25" s="17">
        <f aca="true" t="shared" si="15" ref="L25:L42">A25/$A$22</f>
        <v>0.3265137766045207</v>
      </c>
    </row>
    <row r="26" spans="1:12" ht="15">
      <c r="A26" s="14">
        <v>6062</v>
      </c>
      <c r="B26" s="2">
        <f t="shared" si="9"/>
        <v>2.0106192982974678</v>
      </c>
      <c r="C26" s="2">
        <f t="shared" si="10"/>
        <v>1.6</v>
      </c>
      <c r="D26" s="2">
        <f t="shared" si="11"/>
        <v>0.8</v>
      </c>
      <c r="E26" s="4" t="s">
        <v>6</v>
      </c>
      <c r="F26" s="5">
        <f t="shared" si="12"/>
        <v>2</v>
      </c>
      <c r="G26" s="7" t="s">
        <v>8</v>
      </c>
      <c r="H26" s="9" t="s">
        <v>10</v>
      </c>
      <c r="I26" s="10">
        <f t="shared" si="13"/>
        <v>2</v>
      </c>
      <c r="J26" s="7" t="s">
        <v>11</v>
      </c>
      <c r="K26" s="21">
        <f t="shared" si="14"/>
        <v>0.5</v>
      </c>
      <c r="L26" s="17">
        <f t="shared" si="15"/>
        <v>0.25004124731892424</v>
      </c>
    </row>
    <row r="27" spans="1:12" ht="15">
      <c r="A27" s="14">
        <v>4790</v>
      </c>
      <c r="B27" s="2">
        <f t="shared" si="9"/>
        <v>1.5886374702597275</v>
      </c>
      <c r="C27" s="2">
        <f t="shared" si="10"/>
        <v>1.4222222222222223</v>
      </c>
      <c r="D27" s="2">
        <f t="shared" si="11"/>
        <v>0.7111111111111111</v>
      </c>
      <c r="E27" s="4" t="s">
        <v>6</v>
      </c>
      <c r="F27" s="5">
        <f t="shared" si="12"/>
        <v>2.25</v>
      </c>
      <c r="G27" s="7" t="s">
        <v>8</v>
      </c>
      <c r="H27" s="9" t="s">
        <v>10</v>
      </c>
      <c r="I27" s="10">
        <f t="shared" si="13"/>
        <v>2.25</v>
      </c>
      <c r="J27" s="7" t="s">
        <v>11</v>
      </c>
      <c r="K27" s="21">
        <f t="shared" si="14"/>
        <v>0.4444444444444444</v>
      </c>
      <c r="L27" s="17">
        <f t="shared" si="15"/>
        <v>0.19757465764725293</v>
      </c>
    </row>
    <row r="28" spans="1:12" ht="15">
      <c r="A28" s="14">
        <v>3879</v>
      </c>
      <c r="B28" s="2">
        <f t="shared" si="9"/>
        <v>1.2867963509103792</v>
      </c>
      <c r="C28" s="2">
        <f t="shared" si="10"/>
        <v>1.28</v>
      </c>
      <c r="D28" s="2">
        <f t="shared" si="11"/>
        <v>0.64</v>
      </c>
      <c r="E28" s="4" t="s">
        <v>6</v>
      </c>
      <c r="F28" s="5">
        <f t="shared" si="12"/>
        <v>2.5</v>
      </c>
      <c r="G28" s="7" t="s">
        <v>8</v>
      </c>
      <c r="H28" s="9" t="s">
        <v>10</v>
      </c>
      <c r="I28" s="10">
        <f t="shared" si="13"/>
        <v>2.5</v>
      </c>
      <c r="J28" s="7" t="s">
        <v>11</v>
      </c>
      <c r="K28" s="21">
        <f t="shared" si="14"/>
        <v>0.39999999999999997</v>
      </c>
      <c r="L28" s="17">
        <f t="shared" si="15"/>
        <v>0.15999835010724303</v>
      </c>
    </row>
    <row r="29" spans="1:12" ht="15">
      <c r="A29" s="14">
        <v>3204</v>
      </c>
      <c r="B29" s="2">
        <f t="shared" si="9"/>
        <v>1.0634680586036194</v>
      </c>
      <c r="C29" s="2">
        <f t="shared" si="10"/>
        <v>1.1636363636363638</v>
      </c>
      <c r="D29" s="2">
        <f t="shared" si="11"/>
        <v>0.5818181818181819</v>
      </c>
      <c r="E29" s="4" t="s">
        <v>6</v>
      </c>
      <c r="F29" s="5">
        <f t="shared" si="12"/>
        <v>2.75</v>
      </c>
      <c r="G29" s="7" t="s">
        <v>8</v>
      </c>
      <c r="H29" s="9" t="s">
        <v>10</v>
      </c>
      <c r="I29" s="10">
        <f t="shared" si="13"/>
        <v>2.7499999999999996</v>
      </c>
      <c r="J29" s="7" t="s">
        <v>11</v>
      </c>
      <c r="K29" s="21">
        <f t="shared" si="14"/>
        <v>0.36363636363636365</v>
      </c>
      <c r="L29" s="17">
        <f t="shared" si="15"/>
        <v>0.13215640983336083</v>
      </c>
    </row>
    <row r="30" spans="1:12" ht="15">
      <c r="A30" s="14">
        <v>2695</v>
      </c>
      <c r="B30" s="2">
        <f t="shared" si="9"/>
        <v>0.8936085770210968</v>
      </c>
      <c r="C30" s="2">
        <f t="shared" si="10"/>
        <v>1.0666666666666667</v>
      </c>
      <c r="D30" s="2">
        <f t="shared" si="11"/>
        <v>0.5333333333333333</v>
      </c>
      <c r="E30" s="4" t="s">
        <v>6</v>
      </c>
      <c r="F30" s="5">
        <f t="shared" si="12"/>
        <v>3</v>
      </c>
      <c r="G30" s="7" t="s">
        <v>8</v>
      </c>
      <c r="H30" s="9" t="s">
        <v>10</v>
      </c>
      <c r="I30" s="10">
        <f t="shared" si="13"/>
        <v>3</v>
      </c>
      <c r="J30" s="7" t="s">
        <v>11</v>
      </c>
      <c r="K30" s="21">
        <f t="shared" si="14"/>
        <v>0.3333333333333333</v>
      </c>
      <c r="L30" s="17">
        <f t="shared" si="15"/>
        <v>0.11116152450090744</v>
      </c>
    </row>
    <row r="31" spans="1:12" ht="15">
      <c r="A31" s="14">
        <v>2294</v>
      </c>
      <c r="B31" s="2">
        <f t="shared" si="9"/>
        <v>0.7614179591185677</v>
      </c>
      <c r="C31" s="2">
        <f t="shared" si="10"/>
        <v>0.9846153846153847</v>
      </c>
      <c r="D31" s="2">
        <f t="shared" si="11"/>
        <v>0.49230769230769234</v>
      </c>
      <c r="E31" s="4" t="s">
        <v>6</v>
      </c>
      <c r="F31" s="5">
        <f t="shared" si="12"/>
        <v>3.25</v>
      </c>
      <c r="G31" s="7" t="s">
        <v>8</v>
      </c>
      <c r="H31" s="9" t="s">
        <v>10</v>
      </c>
      <c r="I31" s="10">
        <f t="shared" si="13"/>
        <v>3.25</v>
      </c>
      <c r="J31" s="7" t="s">
        <v>11</v>
      </c>
      <c r="K31" s="21">
        <f t="shared" si="14"/>
        <v>0.3076923076923077</v>
      </c>
      <c r="L31" s="17">
        <f t="shared" si="15"/>
        <v>0.0946213496122752</v>
      </c>
    </row>
    <row r="32" spans="1:12" ht="15">
      <c r="A32" s="14">
        <v>1980</v>
      </c>
      <c r="B32" s="2">
        <f t="shared" si="9"/>
        <v>0.6565287504644793</v>
      </c>
      <c r="C32" s="2">
        <f t="shared" si="10"/>
        <v>0.9142857142857144</v>
      </c>
      <c r="D32" s="2">
        <f t="shared" si="11"/>
        <v>0.4571428571428572</v>
      </c>
      <c r="E32" s="4" t="s">
        <v>6</v>
      </c>
      <c r="F32" s="5">
        <f t="shared" si="12"/>
        <v>3.5</v>
      </c>
      <c r="G32" s="7" t="s">
        <v>8</v>
      </c>
      <c r="H32" s="9" t="s">
        <v>10</v>
      </c>
      <c r="I32" s="10">
        <f t="shared" si="13"/>
        <v>3.5</v>
      </c>
      <c r="J32" s="7" t="s">
        <v>11</v>
      </c>
      <c r="K32" s="21">
        <f t="shared" si="14"/>
        <v>0.2857142857142857</v>
      </c>
      <c r="L32" s="17">
        <f t="shared" si="15"/>
        <v>0.08166969147005444</v>
      </c>
    </row>
    <row r="33" spans="1:12" ht="15">
      <c r="A33" s="14">
        <v>1724</v>
      </c>
      <c r="B33" s="2">
        <f t="shared" si="9"/>
        <v>0.571909489293502</v>
      </c>
      <c r="C33" s="2">
        <f t="shared" si="10"/>
        <v>0.8533333333333334</v>
      </c>
      <c r="D33" s="2">
        <f t="shared" si="11"/>
        <v>0.4266666666666667</v>
      </c>
      <c r="E33" s="4" t="s">
        <v>6</v>
      </c>
      <c r="F33" s="5">
        <f t="shared" si="12"/>
        <v>3.75</v>
      </c>
      <c r="G33" s="7" t="s">
        <v>8</v>
      </c>
      <c r="H33" s="9" t="s">
        <v>10</v>
      </c>
      <c r="I33" s="10">
        <f t="shared" si="13"/>
        <v>3.75</v>
      </c>
      <c r="J33" s="7" t="s">
        <v>11</v>
      </c>
      <c r="K33" s="21">
        <f t="shared" si="14"/>
        <v>0.26666666666666666</v>
      </c>
      <c r="L33" s="17">
        <f t="shared" si="15"/>
        <v>0.07111037782544134</v>
      </c>
    </row>
    <row r="34" spans="1:12" ht="15">
      <c r="A34" s="14">
        <v>1516</v>
      </c>
      <c r="B34" s="2">
        <f t="shared" si="9"/>
        <v>0.5026548245743669</v>
      </c>
      <c r="C34" s="2">
        <f t="shared" si="10"/>
        <v>0.8</v>
      </c>
      <c r="D34" s="2">
        <f t="shared" si="11"/>
        <v>0.4</v>
      </c>
      <c r="E34" s="4" t="s">
        <v>6</v>
      </c>
      <c r="F34" s="5">
        <f t="shared" si="12"/>
        <v>4</v>
      </c>
      <c r="G34" s="7" t="s">
        <v>8</v>
      </c>
      <c r="H34" s="9" t="s">
        <v>10</v>
      </c>
      <c r="I34" s="10">
        <f t="shared" si="13"/>
        <v>4</v>
      </c>
      <c r="J34" s="7" t="s">
        <v>11</v>
      </c>
      <c r="K34" s="21">
        <f t="shared" si="14"/>
        <v>0.25</v>
      </c>
      <c r="L34" s="17">
        <f t="shared" si="15"/>
        <v>0.0625309354891932</v>
      </c>
    </row>
    <row r="35" spans="1:12" ht="15">
      <c r="A35" s="14">
        <v>1341</v>
      </c>
      <c r="B35" s="2">
        <f t="shared" si="9"/>
        <v>0.4452582529101658</v>
      </c>
      <c r="C35" s="2">
        <f t="shared" si="10"/>
        <v>0.7529411764705882</v>
      </c>
      <c r="D35" s="2">
        <f t="shared" si="11"/>
        <v>0.3764705882352941</v>
      </c>
      <c r="E35" s="4" t="s">
        <v>6</v>
      </c>
      <c r="F35" s="5">
        <f t="shared" si="12"/>
        <v>4.25</v>
      </c>
      <c r="G35" s="7" t="s">
        <v>8</v>
      </c>
      <c r="H35" s="9" t="s">
        <v>10</v>
      </c>
      <c r="I35" s="10">
        <f t="shared" si="13"/>
        <v>4.25</v>
      </c>
      <c r="J35" s="7" t="s">
        <v>11</v>
      </c>
      <c r="K35" s="21">
        <f t="shared" si="14"/>
        <v>0.23529411764705882</v>
      </c>
      <c r="L35" s="17">
        <f t="shared" si="15"/>
        <v>0.05531265467744596</v>
      </c>
    </row>
    <row r="36" spans="1:12" ht="15">
      <c r="A36" s="14">
        <v>1196</v>
      </c>
      <c r="B36" s="2">
        <f t="shared" si="9"/>
        <v>0.39715936756493186</v>
      </c>
      <c r="C36" s="2">
        <f t="shared" si="10"/>
        <v>0.7111111111111111</v>
      </c>
      <c r="D36" s="2">
        <f t="shared" si="11"/>
        <v>0.35555555555555557</v>
      </c>
      <c r="E36" s="4" t="s">
        <v>6</v>
      </c>
      <c r="F36" s="5">
        <f t="shared" si="12"/>
        <v>4.5</v>
      </c>
      <c r="G36" s="7" t="s">
        <v>8</v>
      </c>
      <c r="H36" s="9" t="s">
        <v>10</v>
      </c>
      <c r="I36" s="10">
        <f t="shared" si="13"/>
        <v>4.5</v>
      </c>
      <c r="J36" s="7" t="s">
        <v>11</v>
      </c>
      <c r="K36" s="21">
        <f t="shared" si="14"/>
        <v>0.2222222222222222</v>
      </c>
      <c r="L36" s="17">
        <f t="shared" si="15"/>
        <v>0.04933179343342683</v>
      </c>
    </row>
    <row r="37" spans="1:12" ht="15">
      <c r="A37" s="14">
        <v>1073</v>
      </c>
      <c r="B37" s="2">
        <f t="shared" si="9"/>
        <v>0.3564532828006591</v>
      </c>
      <c r="C37" s="2">
        <f t="shared" si="10"/>
        <v>0.6736842105263158</v>
      </c>
      <c r="D37" s="2">
        <f t="shared" si="11"/>
        <v>0.3368421052631579</v>
      </c>
      <c r="E37" s="4" t="s">
        <v>6</v>
      </c>
      <c r="F37" s="5">
        <f t="shared" si="12"/>
        <v>4.75</v>
      </c>
      <c r="G37" s="7" t="s">
        <v>8</v>
      </c>
      <c r="H37" s="9" t="s">
        <v>10</v>
      </c>
      <c r="I37" s="10">
        <f t="shared" si="13"/>
        <v>4.75</v>
      </c>
      <c r="J37" s="7" t="s">
        <v>11</v>
      </c>
      <c r="K37" s="21">
        <f t="shared" si="14"/>
        <v>0.21052631578947367</v>
      </c>
      <c r="L37" s="17">
        <f t="shared" si="15"/>
        <v>0.04425837320574163</v>
      </c>
    </row>
    <row r="38" spans="1:12" ht="15">
      <c r="A38" s="14">
        <v>970</v>
      </c>
      <c r="B38" s="2">
        <f t="shared" si="9"/>
        <v>0.3216990877275948</v>
      </c>
      <c r="C38" s="2">
        <f t="shared" si="10"/>
        <v>0.64</v>
      </c>
      <c r="D38" s="2">
        <f t="shared" si="11"/>
        <v>0.32</v>
      </c>
      <c r="E38" s="4" t="s">
        <v>6</v>
      </c>
      <c r="F38" s="5">
        <f t="shared" si="12"/>
        <v>5</v>
      </c>
      <c r="G38" s="7" t="s">
        <v>8</v>
      </c>
      <c r="H38" s="9" t="s">
        <v>10</v>
      </c>
      <c r="I38" s="10">
        <f t="shared" si="13"/>
        <v>5</v>
      </c>
      <c r="J38" s="7" t="s">
        <v>11</v>
      </c>
      <c r="K38" s="21">
        <f t="shared" si="14"/>
        <v>0.19999999999999998</v>
      </c>
      <c r="L38" s="17">
        <f t="shared" si="15"/>
        <v>0.040009899356541825</v>
      </c>
    </row>
    <row r="39" spans="1:12" ht="15">
      <c r="A39" s="14">
        <v>880</v>
      </c>
      <c r="B39" s="2">
        <f t="shared" si="9"/>
        <v>0.2917905557619908</v>
      </c>
      <c r="C39" s="2">
        <f t="shared" si="10"/>
        <v>0.6095238095238096</v>
      </c>
      <c r="D39" s="2">
        <f t="shared" si="11"/>
        <v>0.3047619047619048</v>
      </c>
      <c r="E39" s="4" t="s">
        <v>6</v>
      </c>
      <c r="F39" s="5">
        <f t="shared" si="12"/>
        <v>5.25</v>
      </c>
      <c r="G39" s="7" t="s">
        <v>8</v>
      </c>
      <c r="H39" s="9" t="s">
        <v>10</v>
      </c>
      <c r="I39" s="10">
        <f t="shared" si="13"/>
        <v>5.25</v>
      </c>
      <c r="J39" s="7" t="s">
        <v>11</v>
      </c>
      <c r="K39" s="21">
        <f t="shared" si="14"/>
        <v>0.1904761904761905</v>
      </c>
      <c r="L39" s="17">
        <f t="shared" si="15"/>
        <v>0.036297640653357534</v>
      </c>
    </row>
    <row r="40" spans="1:12" ht="15">
      <c r="A40" s="14">
        <v>801</v>
      </c>
      <c r="B40" s="2">
        <f t="shared" si="9"/>
        <v>0.26586701465090484</v>
      </c>
      <c r="C40" s="2">
        <f t="shared" si="10"/>
        <v>0.5818181818181819</v>
      </c>
      <c r="D40" s="2">
        <f t="shared" si="11"/>
        <v>0.29090909090909095</v>
      </c>
      <c r="E40" s="4" t="s">
        <v>6</v>
      </c>
      <c r="F40" s="5">
        <f t="shared" si="12"/>
        <v>5.5</v>
      </c>
      <c r="G40" s="7" t="s">
        <v>8</v>
      </c>
      <c r="H40" s="9" t="s">
        <v>10</v>
      </c>
      <c r="I40" s="10">
        <f t="shared" si="13"/>
        <v>5.499999999999999</v>
      </c>
      <c r="J40" s="7" t="s">
        <v>11</v>
      </c>
      <c r="K40" s="21">
        <f t="shared" si="14"/>
        <v>0.18181818181818182</v>
      </c>
      <c r="L40" s="17">
        <f t="shared" si="15"/>
        <v>0.03303910245834021</v>
      </c>
    </row>
    <row r="41" spans="1:12" ht="15">
      <c r="A41" s="14">
        <v>732</v>
      </c>
      <c r="B41" s="2">
        <f t="shared" si="9"/>
        <v>0.24325072796037417</v>
      </c>
      <c r="C41" s="2">
        <f t="shared" si="10"/>
        <v>0.5565217391304348</v>
      </c>
      <c r="D41" s="2">
        <f t="shared" si="11"/>
        <v>0.2782608695652174</v>
      </c>
      <c r="E41" s="4" t="s">
        <v>6</v>
      </c>
      <c r="F41" s="5">
        <f t="shared" si="12"/>
        <v>5.75</v>
      </c>
      <c r="G41" s="7" t="s">
        <v>8</v>
      </c>
      <c r="H41" s="9" t="s">
        <v>10</v>
      </c>
      <c r="I41" s="10">
        <f t="shared" si="13"/>
        <v>5.75</v>
      </c>
      <c r="J41" s="7" t="s">
        <v>11</v>
      </c>
      <c r="K41" s="21">
        <f t="shared" si="14"/>
        <v>0.17391304347826086</v>
      </c>
      <c r="L41" s="17">
        <f t="shared" si="15"/>
        <v>0.030193037452565585</v>
      </c>
    </row>
    <row r="42" spans="1:12" ht="15">
      <c r="A42" s="14">
        <v>672</v>
      </c>
      <c r="B42" s="2">
        <f t="shared" si="9"/>
        <v>0.2234021442552742</v>
      </c>
      <c r="C42" s="2">
        <f t="shared" si="10"/>
        <v>0.5333333333333333</v>
      </c>
      <c r="D42" s="2">
        <f t="shared" si="11"/>
        <v>0.26666666666666666</v>
      </c>
      <c r="E42" s="4" t="s">
        <v>6</v>
      </c>
      <c r="F42" s="5">
        <f t="shared" si="12"/>
        <v>6</v>
      </c>
      <c r="G42" s="7" t="s">
        <v>8</v>
      </c>
      <c r="H42" s="9" t="s">
        <v>10</v>
      </c>
      <c r="I42" s="10">
        <f t="shared" si="13"/>
        <v>6</v>
      </c>
      <c r="J42" s="7" t="s">
        <v>11</v>
      </c>
      <c r="K42" s="21">
        <f t="shared" si="14"/>
        <v>0.16666666666666666</v>
      </c>
      <c r="L42" s="17">
        <f t="shared" si="15"/>
        <v>0.027718198317109387</v>
      </c>
    </row>
  </sheetData>
  <sheetProtection/>
  <mergeCells count="1">
    <mergeCell ref="G1:J1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Ryan</cp:lastModifiedBy>
  <dcterms:created xsi:type="dcterms:W3CDTF">2012-11-16T22:02:30Z</dcterms:created>
  <dcterms:modified xsi:type="dcterms:W3CDTF">2012-11-17T00:47:47Z</dcterms:modified>
  <cp:category/>
  <cp:version/>
  <cp:contentType/>
  <cp:contentStatus/>
</cp:coreProperties>
</file>